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uath\Desktop\EKU\Fall 2020\BIO 112\BIO 112L\lab report 2\T\"/>
    </mc:Choice>
  </mc:AlternateContent>
  <xr:revisionPtr revIDLastSave="0" documentId="13_ncr:1_{D52A962D-BD8D-4B05-B92D-9426D0EA59BF}" xr6:coauthVersionLast="45" xr6:coauthVersionMax="45" xr10:uidLastSave="{00000000-0000-0000-0000-000000000000}"/>
  <bookViews>
    <workbookView xWindow="-120" yWindow="-120" windowWidth="15600" windowHeight="11160" tabRatio="602" xr2:uid="{00000000-000D-0000-FFFF-FFFF00000000}"/>
  </bookViews>
  <sheets>
    <sheet name="Statistics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7" l="1"/>
  <c r="H23" i="17"/>
  <c r="G23" i="17"/>
  <c r="C23" i="17"/>
  <c r="B23" i="17"/>
  <c r="H22" i="17"/>
  <c r="G22" i="17"/>
  <c r="C22" i="17"/>
  <c r="B22" i="17"/>
  <c r="G21" i="17"/>
  <c r="H21" i="17"/>
  <c r="C21" i="17"/>
  <c r="B21" i="17"/>
  <c r="H28" i="17" l="1"/>
  <c r="C28" i="17"/>
  <c r="G28" i="17"/>
  <c r="I28" i="17" s="1"/>
  <c r="D28" i="17" l="1"/>
</calcChain>
</file>

<file path=xl/sharedStrings.xml><?xml version="1.0" encoding="utf-8"?>
<sst xmlns="http://schemas.openxmlformats.org/spreadsheetml/2006/main" count="62" uniqueCount="29">
  <si>
    <t>Edge</t>
  </si>
  <si>
    <t>Field</t>
  </si>
  <si>
    <t>Species Richness</t>
  </si>
  <si>
    <t>Lab Section</t>
  </si>
  <si>
    <t>Tues 0930-G1</t>
  </si>
  <si>
    <t>Tues 0930-G2</t>
  </si>
  <si>
    <t>Tues 1230-G1</t>
  </si>
  <si>
    <t>Tues 1230-G2</t>
  </si>
  <si>
    <t>Tues 1530-G1</t>
  </si>
  <si>
    <t>Tues 1530-G2</t>
  </si>
  <si>
    <t>Weds 0905-G1</t>
  </si>
  <si>
    <t>Weds 0905-G2</t>
  </si>
  <si>
    <t>Weds 1220-G1</t>
  </si>
  <si>
    <t>Weds 1220-G2</t>
  </si>
  <si>
    <t>Weds 1430-G1</t>
  </si>
  <si>
    <t>Weds 1430-G2</t>
  </si>
  <si>
    <t>Thurs 0850-G1</t>
  </si>
  <si>
    <t>Thurs 0850-G2</t>
  </si>
  <si>
    <t>Thurs 1230-G1</t>
  </si>
  <si>
    <t>Thurs 1230-G2</t>
  </si>
  <si>
    <t>Mean</t>
  </si>
  <si>
    <t>SD</t>
  </si>
  <si>
    <t>SEM</t>
  </si>
  <si>
    <t>T-Test</t>
  </si>
  <si>
    <t>T-Value</t>
  </si>
  <si>
    <t>df</t>
  </si>
  <si>
    <t>p value</t>
  </si>
  <si>
    <t>Field vs Edge</t>
  </si>
  <si>
    <t>Shannon-Weiner Diversity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</si>
</sst>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576995551464782"/>
          <c:y val="0.12093629524042303"/>
          <c:w val="0.76577809730847379"/>
          <c:h val="0.73428151399446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Statistics!$B$23:$C$23</c:f>
                <c:numCache>
                  <c:formatCode>General</c:formatCode>
                  <c:ptCount val="2"/>
                  <c:pt idx="0">
                    <c:v>0.88917096218893699</c:v>
                  </c:pt>
                  <c:pt idx="1">
                    <c:v>0.90700399668358678</c:v>
                  </c:pt>
                </c:numCache>
              </c:numRef>
            </c:plus>
            <c:minus>
              <c:numRef>
                <c:f>Statistics!$B$23:$C$23</c:f>
                <c:numCache>
                  <c:formatCode>General</c:formatCode>
                  <c:ptCount val="2"/>
                  <c:pt idx="0">
                    <c:v>0.88917096218893699</c:v>
                  </c:pt>
                  <c:pt idx="1">
                    <c:v>0.90700399668358678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Statistics!$B$20:$C$20</c:f>
              <c:strCache>
                <c:ptCount val="2"/>
                <c:pt idx="0">
                  <c:v>Field</c:v>
                </c:pt>
                <c:pt idx="1">
                  <c:v>Edge</c:v>
                </c:pt>
              </c:strCache>
            </c:strRef>
          </c:cat>
          <c:val>
            <c:numRef>
              <c:f>Statistics!$B$21:$C$21</c:f>
              <c:numCache>
                <c:formatCode>0.000</c:formatCode>
                <c:ptCount val="2"/>
                <c:pt idx="0" formatCode="General">
                  <c:v>13.125</c:v>
                </c:pt>
                <c:pt idx="1">
                  <c:v>14.3125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3-4F26-9597-3F5696FD3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50703"/>
        <c:axId val="1128207919"/>
      </c:barChart>
      <c:catAx>
        <c:axId val="11319507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Habitat</a:t>
                </a:r>
                <a:r>
                  <a:rPr lang="en-US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Type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8207919"/>
        <c:crosses val="autoZero"/>
        <c:auto val="1"/>
        <c:lblAlgn val="ctr"/>
        <c:lblOffset val="100"/>
        <c:noMultiLvlLbl val="0"/>
      </c:catAx>
      <c:valAx>
        <c:axId val="1128207919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Species Richness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950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35582869214519"/>
          <c:y val="0.12135785757752669"/>
          <c:w val="0.8099376480378977"/>
          <c:h val="0.733355266785145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Statistics!$G$23:$H$23</c:f>
                <c:numCache>
                  <c:formatCode>General</c:formatCode>
                  <c:ptCount val="2"/>
                  <c:pt idx="0">
                    <c:v>4.4859771010764327E-2</c:v>
                  </c:pt>
                  <c:pt idx="1">
                    <c:v>6.9018235075650858E-2</c:v>
                  </c:pt>
                </c:numCache>
              </c:numRef>
            </c:plus>
            <c:minus>
              <c:numRef>
                <c:f>Statistics!$G$23:$H$23</c:f>
                <c:numCache>
                  <c:formatCode>General</c:formatCode>
                  <c:ptCount val="2"/>
                  <c:pt idx="0">
                    <c:v>4.4859771010764327E-2</c:v>
                  </c:pt>
                  <c:pt idx="1">
                    <c:v>6.9018235075650858E-2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Statistics!$G$20:$H$20</c:f>
              <c:strCache>
                <c:ptCount val="2"/>
                <c:pt idx="0">
                  <c:v>Field</c:v>
                </c:pt>
                <c:pt idx="1">
                  <c:v>Edge</c:v>
                </c:pt>
              </c:strCache>
            </c:strRef>
          </c:cat>
          <c:val>
            <c:numRef>
              <c:f>Statistics!$G$21:$H$21</c:f>
              <c:numCache>
                <c:formatCode>0.000</c:formatCode>
                <c:ptCount val="2"/>
                <c:pt idx="0" formatCode="0.0">
                  <c:v>1.8752932441023908</c:v>
                </c:pt>
                <c:pt idx="1">
                  <c:v>2.0773249564401315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0-4F3F-ADCA-E67B3BFBC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8603455"/>
        <c:axId val="811448255"/>
      </c:barChart>
      <c:catAx>
        <c:axId val="1288603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Habitat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448255"/>
        <c:crosses val="autoZero"/>
        <c:auto val="1"/>
        <c:lblAlgn val="ctr"/>
        <c:lblOffset val="100"/>
        <c:noMultiLvlLbl val="0"/>
      </c:catAx>
      <c:valAx>
        <c:axId val="811448255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Shannon-Weiner Divrsity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603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149680</xdr:colOff>
      <xdr:row>29</xdr:row>
      <xdr:rowOff>91925</xdr:rowOff>
    </xdr:from>
    <xdr:to>
      <xdr:col>5</xdr:col>
      <xdr:colOff>734786</xdr:colOff>
      <xdr:row>51</xdr:row>
      <xdr:rowOff>130969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CC26FB-72F8-4FAA-B354-9562E105B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273843</xdr:colOff>
      <xdr:row>31</xdr:row>
      <xdr:rowOff>35719</xdr:rowOff>
    </xdr:from>
    <xdr:to>
      <xdr:col>14</xdr:col>
      <xdr:colOff>214311</xdr:colOff>
      <xdr:row>51</xdr:row>
      <xdr:rowOff>107157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A5FF64-DAF1-4EF8-9431-02FEF65FCE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8"/>
  <sheetViews>
    <sheetView tabSelected="1" topLeftCell="A17" zoomScale="90" zoomScaleNormal="90" workbookViewId="0">
      <selection activeCell="M29" sqref="M29"/>
    </sheetView>
  </sheetViews>
  <sheetFormatPr defaultRowHeight="15" x14ac:dyDescent="0.25"/>
  <cols>
    <col min="1" max="1" width="13.5703125" bestFit="1" customWidth="1"/>
    <col min="3" max="3" width="8.7109375" customWidth="1"/>
    <col min="6" max="6" width="13.5703125" bestFit="1" customWidth="1"/>
  </cols>
  <sheetData>
    <row r="1" spans="1:8" x14ac:dyDescent="0.25">
      <c r="B1" t="s">
        <v>2</v>
      </c>
      <c r="G1" t="s">
        <v>28</v>
      </c>
    </row>
    <row r="2" spans="1:8" x14ac:dyDescent="0.25">
      <c r="A2" t="s">
        <v>3</v>
      </c>
      <c r="B2" t="s">
        <v>1</v>
      </c>
      <c r="C2" t="s">
        <v>0</v>
      </c>
      <c r="F2" t="s">
        <v>3</v>
      </c>
      <c r="G2" t="s">
        <v>1</v>
      </c>
      <c r="H2" t="s">
        <v>0</v>
      </c>
    </row>
    <row r="3" spans="1:8" x14ac:dyDescent="0.25">
      <c r="A3" t="s">
        <v>4</v>
      </c>
      <c r="B3">
        <v>15</v>
      </c>
      <c r="C3">
        <v>16</v>
      </c>
      <c r="F3" t="s">
        <v>4</v>
      </c>
      <c r="G3" s="1">
        <v>1.8183675926819176</v>
      </c>
      <c r="H3" s="1">
        <v>2.225734235419305</v>
      </c>
    </row>
    <row r="4" spans="1:8" x14ac:dyDescent="0.25">
      <c r="A4" t="s">
        <v>5</v>
      </c>
      <c r="B4">
        <v>11</v>
      </c>
      <c r="C4">
        <v>11</v>
      </c>
      <c r="F4" t="s">
        <v>5</v>
      </c>
      <c r="G4" s="1">
        <v>2.0051575442962628</v>
      </c>
      <c r="H4" s="1">
        <v>2.2124273887035923</v>
      </c>
    </row>
    <row r="5" spans="1:8" x14ac:dyDescent="0.25">
      <c r="A5" t="s">
        <v>6</v>
      </c>
      <c r="B5">
        <v>17</v>
      </c>
      <c r="C5">
        <v>18</v>
      </c>
      <c r="F5" t="s">
        <v>6</v>
      </c>
      <c r="G5" s="1">
        <v>1.5270584067020816</v>
      </c>
      <c r="H5" s="1">
        <v>2.2064356732894845</v>
      </c>
    </row>
    <row r="6" spans="1:8" x14ac:dyDescent="0.25">
      <c r="A6" t="s">
        <v>7</v>
      </c>
      <c r="B6">
        <v>13</v>
      </c>
      <c r="C6">
        <v>15</v>
      </c>
      <c r="F6" t="s">
        <v>7</v>
      </c>
      <c r="G6" s="1">
        <v>1.7924166814500002</v>
      </c>
      <c r="H6" s="1">
        <v>2.2411794874241102</v>
      </c>
    </row>
    <row r="7" spans="1:8" x14ac:dyDescent="0.25">
      <c r="A7" t="s">
        <v>8</v>
      </c>
      <c r="B7">
        <v>16</v>
      </c>
      <c r="C7">
        <v>16</v>
      </c>
      <c r="F7" t="s">
        <v>8</v>
      </c>
      <c r="G7" s="1">
        <v>1.9395291192969217</v>
      </c>
      <c r="H7" s="1">
        <v>2.1614263932532345</v>
      </c>
    </row>
    <row r="8" spans="1:8" x14ac:dyDescent="0.25">
      <c r="A8" t="s">
        <v>9</v>
      </c>
      <c r="B8">
        <v>12</v>
      </c>
      <c r="C8">
        <v>13</v>
      </c>
      <c r="F8" t="s">
        <v>9</v>
      </c>
      <c r="G8" s="1">
        <v>1.7703573382060798</v>
      </c>
      <c r="H8" s="1">
        <v>1.9654039750659691</v>
      </c>
    </row>
    <row r="9" spans="1:8" x14ac:dyDescent="0.25">
      <c r="A9" t="s">
        <v>10</v>
      </c>
      <c r="B9">
        <v>11</v>
      </c>
      <c r="C9">
        <v>16</v>
      </c>
      <c r="F9" t="s">
        <v>10</v>
      </c>
      <c r="G9" s="1">
        <v>1.9124019737462428</v>
      </c>
      <c r="H9" s="1">
        <v>2.2909002451486571</v>
      </c>
    </row>
    <row r="10" spans="1:8" x14ac:dyDescent="0.25">
      <c r="A10" t="s">
        <v>11</v>
      </c>
      <c r="B10">
        <v>11</v>
      </c>
      <c r="C10">
        <v>10</v>
      </c>
      <c r="F10" t="s">
        <v>11</v>
      </c>
      <c r="G10" s="1">
        <v>2.0534342359946618</v>
      </c>
      <c r="H10" s="1">
        <v>2.0211216780628383</v>
      </c>
    </row>
    <row r="11" spans="1:8" x14ac:dyDescent="0.25">
      <c r="A11" t="s">
        <v>12</v>
      </c>
      <c r="B11">
        <v>17</v>
      </c>
      <c r="C11">
        <v>15</v>
      </c>
      <c r="F11" t="s">
        <v>12</v>
      </c>
      <c r="G11" s="1">
        <v>1.7549547449935663</v>
      </c>
      <c r="H11" s="1">
        <v>2.1224910585654744</v>
      </c>
    </row>
    <row r="12" spans="1:8" x14ac:dyDescent="0.25">
      <c r="A12" t="s">
        <v>13</v>
      </c>
      <c r="B12">
        <v>11</v>
      </c>
      <c r="C12">
        <v>9</v>
      </c>
      <c r="F12" t="s">
        <v>13</v>
      </c>
      <c r="G12" s="1">
        <v>1.9047810741578381</v>
      </c>
      <c r="H12" s="1">
        <v>1.4006359955386174</v>
      </c>
    </row>
    <row r="13" spans="1:8" x14ac:dyDescent="0.25">
      <c r="A13" t="s">
        <v>14</v>
      </c>
      <c r="B13">
        <v>13</v>
      </c>
      <c r="C13">
        <v>10</v>
      </c>
      <c r="F13" t="s">
        <v>14</v>
      </c>
      <c r="G13" s="1">
        <v>1.812236278728002</v>
      </c>
      <c r="H13" s="1">
        <v>1.8732136862391704</v>
      </c>
    </row>
    <row r="14" spans="1:8" x14ac:dyDescent="0.25">
      <c r="A14" t="s">
        <v>15</v>
      </c>
      <c r="B14">
        <v>10</v>
      </c>
      <c r="C14">
        <v>13</v>
      </c>
      <c r="F14" t="s">
        <v>15</v>
      </c>
      <c r="G14" s="1">
        <v>1.9075575365768005</v>
      </c>
      <c r="H14" s="1">
        <v>1.5037755544168607</v>
      </c>
    </row>
    <row r="15" spans="1:8" x14ac:dyDescent="0.25">
      <c r="A15" t="s">
        <v>16</v>
      </c>
      <c r="B15">
        <v>22</v>
      </c>
      <c r="C15">
        <v>24</v>
      </c>
      <c r="F15" t="s">
        <v>16</v>
      </c>
      <c r="G15" s="1">
        <v>2.3182057969492607</v>
      </c>
      <c r="H15" s="1">
        <v>2.3901389249644658</v>
      </c>
    </row>
    <row r="16" spans="1:8" x14ac:dyDescent="0.25">
      <c r="A16" t="s">
        <v>17</v>
      </c>
      <c r="B16">
        <v>12</v>
      </c>
      <c r="C16">
        <v>14</v>
      </c>
      <c r="F16" t="s">
        <v>17</v>
      </c>
      <c r="G16" s="1">
        <v>1.6829698608070853</v>
      </c>
      <c r="H16" s="1">
        <v>2.2384053618563993</v>
      </c>
    </row>
    <row r="17" spans="1:9" x14ac:dyDescent="0.25">
      <c r="A17" t="s">
        <v>18</v>
      </c>
      <c r="B17">
        <v>7</v>
      </c>
      <c r="C17">
        <v>14</v>
      </c>
      <c r="F17" t="s">
        <v>18</v>
      </c>
      <c r="G17" s="1">
        <v>1.7772070773321391</v>
      </c>
      <c r="H17" s="1">
        <v>2.1197473180718482</v>
      </c>
    </row>
    <row r="18" spans="1:9" x14ac:dyDescent="0.25">
      <c r="A18" t="s">
        <v>19</v>
      </c>
      <c r="B18">
        <v>12</v>
      </c>
      <c r="C18">
        <v>15</v>
      </c>
      <c r="F18" t="s">
        <v>19</v>
      </c>
      <c r="G18" s="1">
        <v>2.0280566437193999</v>
      </c>
      <c r="H18" s="1">
        <v>2.2641623270220737</v>
      </c>
    </row>
    <row r="20" spans="1:9" x14ac:dyDescent="0.25">
      <c r="B20" t="s">
        <v>1</v>
      </c>
      <c r="C20" t="s">
        <v>0</v>
      </c>
      <c r="G20" t="s">
        <v>1</v>
      </c>
      <c r="H20" t="s">
        <v>0</v>
      </c>
    </row>
    <row r="21" spans="1:9" x14ac:dyDescent="0.25">
      <c r="A21" t="s">
        <v>20</v>
      </c>
      <c r="B21">
        <f>AVERAGE(B3:B18)</f>
        <v>13.125</v>
      </c>
      <c r="C21" s="2">
        <f>AVERAGE(C3:C18)</f>
        <v>14.3125</v>
      </c>
      <c r="F21" t="s">
        <v>20</v>
      </c>
      <c r="G21" s="3">
        <f>AVERAGE(G3:G18)</f>
        <v>1.8752932441023908</v>
      </c>
      <c r="H21" s="2">
        <f>AVERAGE(H3:H18)</f>
        <v>2.0773249564401315</v>
      </c>
    </row>
    <row r="22" spans="1:9" x14ac:dyDescent="0.25">
      <c r="A22" t="s">
        <v>21</v>
      </c>
      <c r="B22">
        <f>STDEV(B3:B18)</f>
        <v>3.5566838487557479</v>
      </c>
      <c r="C22">
        <f>STDEV(C3:C18)</f>
        <v>3.6280159867343471</v>
      </c>
      <c r="F22" t="s">
        <v>21</v>
      </c>
      <c r="G22">
        <f>STDEV(G3:G18)</f>
        <v>0.17943908404305731</v>
      </c>
      <c r="H22">
        <f>STDEV(H3:H18)</f>
        <v>0.27607294030260343</v>
      </c>
    </row>
    <row r="23" spans="1:9" x14ac:dyDescent="0.25">
      <c r="A23" t="s">
        <v>22</v>
      </c>
      <c r="B23">
        <f>B22/SQRT(16)</f>
        <v>0.88917096218893699</v>
      </c>
      <c r="C23">
        <f>C22/SQRT(16)</f>
        <v>0.90700399668358678</v>
      </c>
      <c r="F23" t="s">
        <v>22</v>
      </c>
      <c r="G23">
        <f>G22/SQRT(16)</f>
        <v>4.4859771010764327E-2</v>
      </c>
      <c r="H23">
        <f>H22/SQRT(16)</f>
        <v>6.9018235075650858E-2</v>
      </c>
    </row>
    <row r="26" spans="1:9" x14ac:dyDescent="0.25">
      <c r="B26" t="s">
        <v>2</v>
      </c>
      <c r="G26" t="s">
        <v>28</v>
      </c>
    </row>
    <row r="27" spans="1:9" x14ac:dyDescent="0.25">
      <c r="A27" t="s">
        <v>23</v>
      </c>
      <c r="B27" t="s">
        <v>24</v>
      </c>
      <c r="C27" t="s">
        <v>25</v>
      </c>
      <c r="D27" t="s">
        <v>26</v>
      </c>
      <c r="F27" t="s">
        <v>23</v>
      </c>
      <c r="G27" t="s">
        <v>24</v>
      </c>
      <c r="H27" t="s">
        <v>25</v>
      </c>
      <c r="I27" t="s">
        <v>26</v>
      </c>
    </row>
    <row r="28" spans="1:9" x14ac:dyDescent="0.25">
      <c r="A28" t="s">
        <v>27</v>
      </c>
      <c r="B28">
        <f>-(B21-C21)/(SQRT((VAR(B3:B18)/COUNT(B3:B18))+(VAR(C3:C18)/COUNT(C3:C18))))</f>
        <v>0.93492887947973347</v>
      </c>
      <c r="C28">
        <f>32-2</f>
        <v>30</v>
      </c>
      <c r="D28">
        <f>TDIST(B28, 30, 2)</f>
        <v>0.35729001615082268</v>
      </c>
      <c r="F28" t="s">
        <v>27</v>
      </c>
      <c r="G28">
        <f>-(G21-H21)/(SQRT((VAR(G3:G18)/COUNT(G3:G18))+(VAR(H3:H18)/COUNT(H3:H18))))</f>
        <v>2.4543446233817696</v>
      </c>
      <c r="H28">
        <f>32-2</f>
        <v>30</v>
      </c>
      <c r="I28">
        <f>TDIST(G28, 30, 2)</f>
        <v>2.0134942567648105E-2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</vt:lpstr>
    </vt:vector>
  </TitlesOfParts>
  <Company>Eastern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Wigginton, Andrew</dc:creator>
  <cp:lastModifiedBy>Muath Alhazmi</cp:lastModifiedBy>
  <dcterms:created xsi:type="dcterms:W3CDTF">2017-04-24T23:00:45Z</dcterms:created>
  <dcterms:modified xsi:type="dcterms:W3CDTF">2020-11-04T00:48:24Z</dcterms:modified>
</cp:coreProperties>
</file>